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AI TRAM\KHOA KINH TÊ\QTSX2\ĐỀ THI - ĐÁP ÁN\CUỐI KỲ\ĐÁP ÁN\"/>
    </mc:Choice>
  </mc:AlternateContent>
  <bookViews>
    <workbookView xWindow="0" yWindow="0" windowWidth="25600" windowHeight="1448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8" i="1" l="1"/>
  <c r="F117" i="1"/>
  <c r="F116" i="1"/>
  <c r="F113" i="1"/>
  <c r="E112" i="1"/>
  <c r="F111" i="1"/>
  <c r="F110" i="1"/>
  <c r="F107" i="1"/>
  <c r="E106" i="1"/>
  <c r="H105" i="1"/>
  <c r="H104" i="1"/>
  <c r="F100" i="1"/>
  <c r="H101" i="1"/>
  <c r="H99" i="1"/>
  <c r="H98" i="1"/>
  <c r="H95" i="1"/>
  <c r="H94" i="1"/>
  <c r="K93" i="1"/>
  <c r="L91" i="1"/>
  <c r="K92" i="1"/>
  <c r="K89" i="1"/>
  <c r="L85" i="1"/>
  <c r="K86" i="1"/>
  <c r="K83" i="1"/>
  <c r="G82" i="1"/>
  <c r="I81" i="1"/>
  <c r="J79" i="1"/>
  <c r="I80" i="1"/>
  <c r="I77" i="1"/>
  <c r="G76" i="1"/>
  <c r="I75" i="1"/>
  <c r="I74" i="1"/>
  <c r="I71" i="1"/>
  <c r="I70" i="1"/>
  <c r="K69" i="1"/>
  <c r="K68" i="1"/>
  <c r="K65" i="1"/>
  <c r="M61" i="1"/>
  <c r="K64" i="1"/>
  <c r="L63" i="1"/>
  <c r="L62" i="1"/>
  <c r="A36" i="1"/>
  <c r="A32" i="1"/>
  <c r="B20" i="1"/>
  <c r="B21" i="1" s="1"/>
  <c r="B22" i="1" s="1"/>
  <c r="B23" i="1" s="1"/>
  <c r="B24" i="1" s="1"/>
  <c r="B14" i="1"/>
</calcChain>
</file>

<file path=xl/sharedStrings.xml><?xml version="1.0" encoding="utf-8"?>
<sst xmlns="http://schemas.openxmlformats.org/spreadsheetml/2006/main" count="93" uniqueCount="39">
  <si>
    <t>ĐÁP ÁN MÔN QUẢN TRỊ SẢN XUẤT 2</t>
  </si>
  <si>
    <t>Tuần</t>
  </si>
  <si>
    <t>Tổng nhu cầu</t>
  </si>
  <si>
    <t>Lượng tiếp nhận theo tiến độ</t>
  </si>
  <si>
    <t>Dự trữ hiện có</t>
  </si>
  <si>
    <t>Nhu cầu thực</t>
  </si>
  <si>
    <t>Lượng hàng nhận theo kế hoạch</t>
  </si>
  <si>
    <t>Phát đơn hàng</t>
  </si>
  <si>
    <t>a/ (1đ)</t>
  </si>
  <si>
    <t>C (0.5đ)</t>
  </si>
  <si>
    <t>E (0.5đ)</t>
  </si>
  <si>
    <t>Câu 1 ( 1điểm)</t>
  </si>
  <si>
    <t xml:space="preserve">Doanh nghiệp có thể áp dụng chiến lược gia công ngoài trong trường hợp: </t>
  </si>
  <si>
    <t>* Doanh nghiệp có thương hiệu vững chắc, uy tín trong ngành và có chổ đứng nhất định trên thị trường</t>
  </si>
  <si>
    <t>* Doanh nghiệp gia công từng phần, không gia công toàn bộ sản phẩm</t>
  </si>
  <si>
    <t>* Doanh nghiệp gia công những phần không chứa đựng bí quyết công nghệ, bí mật kinh doanh của doanh nghiệp</t>
  </si>
  <si>
    <t>Câu 2 (4  điểm)</t>
  </si>
  <si>
    <r>
      <rPr>
        <sz val="12"/>
        <color theme="1"/>
        <rFont val="Times New Roman"/>
        <family val="1"/>
      </rPr>
      <t xml:space="preserve">P(cầu </t>
    </r>
    <r>
      <rPr>
        <sz val="12"/>
        <color theme="1"/>
        <rFont val="Calibri"/>
        <family val="2"/>
      </rPr>
      <t>≥</t>
    </r>
    <r>
      <rPr>
        <sz val="15.95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cung) &lt; ML/(MP+ML) =</t>
    </r>
  </si>
  <si>
    <t>b/ (1đ)</t>
  </si>
  <si>
    <t>Cung</t>
  </si>
  <si>
    <r>
      <t xml:space="preserve">P (cầu </t>
    </r>
    <r>
      <rPr>
        <sz val="12"/>
        <color theme="1"/>
        <rFont val="Calibri"/>
        <family val="2"/>
      </rPr>
      <t>≥</t>
    </r>
    <r>
      <rPr>
        <sz val="12"/>
        <color theme="1"/>
        <rFont val="Times New Roman"/>
        <family val="1"/>
      </rPr>
      <t xml:space="preserve"> cung)</t>
    </r>
  </si>
  <si>
    <r>
      <t xml:space="preserve">Công ty nên mua 8 lô hàng (bạn nào lấy 2 số lẻ : P(cầu </t>
    </r>
    <r>
      <rPr>
        <sz val="12"/>
        <color theme="1"/>
        <rFont val="Calibri"/>
        <family val="2"/>
      </rPr>
      <t>≥ cung) ≥0.42 &gt;&gt;&gt;&gt; chọn mua 7 lô hàng thì cô vẫn cho điểm)</t>
    </r>
  </si>
  <si>
    <t>c/ (1 đ)</t>
  </si>
  <si>
    <t>Lợi nhuận dự kiến khi công ty mua 8 lô hàng:</t>
  </si>
  <si>
    <t xml:space="preserve">LN = (500*2.1-300*1.5)0.1 + (600*2.1-200*1.5)0.2 + (700*2.1-100*1.5)0.3 + (800*2.1)0.3 + (800*2.1)0.05 + (800*2.1)0.05  = </t>
  </si>
  <si>
    <t>d/ (1đ)</t>
  </si>
  <si>
    <t>Số thùng sản phẩm dự kiến công ty không bán được nếu mua về 9 lô hàng</t>
  </si>
  <si>
    <t>Số thùng = (400*0.1)+(300*0.2)+(200*0.3)+(100*0.3) =</t>
  </si>
  <si>
    <t>thùng</t>
  </si>
  <si>
    <t>Câu 3 (5 điểm)</t>
  </si>
  <si>
    <t>Z (0.25đ)</t>
  </si>
  <si>
    <t xml:space="preserve"> A (0.5đ)</t>
  </si>
  <si>
    <t>F  (0.5đ)</t>
  </si>
  <si>
    <t>B (0.25đ)</t>
  </si>
  <si>
    <t>G (0.5đ)</t>
  </si>
  <si>
    <t>H (0.5đ)</t>
  </si>
  <si>
    <t>K (0.5đ)</t>
  </si>
  <si>
    <t>L (0.5đ)</t>
  </si>
  <si>
    <t>a/ (0.5đ)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</si>
</sst>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b/>
      <u/>
      <sz val="12"/>
      <color theme="1"/>
      <name val="Times New Roman"/>
    </font>
    <font>
      <sz val="12"/>
      <color rgb="FF000000"/>
      <name val="Times New Roman"/>
    </font>
    <font>
      <b/>
      <sz val="24"/>
      <color theme="1"/>
      <name val="Times New Roman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sz val="15.9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3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1" fontId="3" fillId="0" borderId="2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1" fontId="3" fillId="0" borderId="3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6" fillId="0" borderId="0" xfId="0" applyFont="1"/>
    <xf numFmtId="0" fontId="8" fillId="0" borderId="0" xfId="0" applyFont="1"/>
    <xf numFmtId="0" fontId="7" fillId="0" borderId="2" xfId="0" applyFont="1" applyBorder="1"/>
    <xf numFmtId="0" fontId="7" fillId="0" borderId="1" xfId="0" applyFont="1" applyBorder="1"/>
    <xf numFmtId="3" fontId="7" fillId="0" borderId="0" xfId="0" applyNumberFormat="1" applyFont="1"/>
    <xf numFmtId="0" fontId="7" fillId="0" borderId="0" xfId="0" applyFont="1"/>
    <xf numFmtId="0" fontId="7" fillId="0" borderId="0" xfId="0" quotePrefix="1" applyFont="1"/>
    <xf numFmtId="0" fontId="3" fillId="0" borderId="4" xfId="0" applyFont="1" applyBorder="1"/>
    <xf numFmtId="4" fontId="3" fillId="0" borderId="4" xfId="0" applyNumberFormat="1" applyFont="1" applyBorder="1"/>
    <xf numFmtId="0" fontId="7" fillId="0" borderId="4" xfId="0" applyFont="1" applyBorder="1"/>
    <xf numFmtId="3" fontId="7" fillId="0" borderId="4" xfId="0" applyNumberFormat="1" applyFont="1" applyBorder="1"/>
    <xf numFmtId="164" fontId="3" fillId="0" borderId="0" xfId="0" applyNumberFormat="1" applyFont="1"/>
    <xf numFmtId="0" fontId="10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0</xdr:row>
          <xdr:rowOff>95250</xdr:rowOff>
        </xdr:from>
        <xdr:to>
          <xdr:col>1</xdr:col>
          <xdr:colOff>1257300</xdr:colOff>
          <xdr:row>2</xdr:row>
          <xdr:rowOff>171450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159284</xdr:rowOff>
    </xdr:to>
    <xdr:cxnSp macro="">
      <xdr:nvCxnSpPr>
        <xdr:cNvPr id="54" name="AutoShape 29"/>
        <xdr:cNvCxnSpPr>
          <a:cxnSpLocks noChangeShapeType="1"/>
        </xdr:cNvCxnSpPr>
      </xdr:nvCxnSpPr>
      <xdr:spPr bwMode="auto">
        <a:xfrm>
          <a:off x="0" y="1976348"/>
          <a:ext cx="0" cy="15928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39</xdr:row>
      <xdr:rowOff>0</xdr:rowOff>
    </xdr:from>
    <xdr:to>
      <xdr:col>7</xdr:col>
      <xdr:colOff>30483</xdr:colOff>
      <xdr:row>54</xdr:row>
      <xdr:rowOff>137085</xdr:rowOff>
    </xdr:to>
    <xdr:grpSp>
      <xdr:nvGrpSpPr>
        <xdr:cNvPr id="44" name="Group 43"/>
        <xdr:cNvGrpSpPr/>
      </xdr:nvGrpSpPr>
      <xdr:grpSpPr>
        <a:xfrm>
          <a:off x="2091765" y="7829176"/>
          <a:ext cx="5491483" cy="3050615"/>
          <a:chOff x="0" y="2517588"/>
          <a:chExt cx="5416777" cy="2983380"/>
        </a:xfrm>
      </xdr:grpSpPr>
      <xdr:cxnSp macro="">
        <xdr:nvCxnSpPr>
          <xdr:cNvPr id="45" name="AutoShape 29"/>
          <xdr:cNvCxnSpPr>
            <a:cxnSpLocks noChangeShapeType="1"/>
          </xdr:cNvCxnSpPr>
        </xdr:nvCxnSpPr>
        <xdr:spPr>
          <a:xfrm>
            <a:off x="4335880" y="3164507"/>
            <a:ext cx="0" cy="15374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</a:ln>
        </xdr:spPr>
      </xdr:cxnSp>
      <xdr:grpSp>
        <xdr:nvGrpSpPr>
          <xdr:cNvPr id="46" name="Group 45"/>
          <xdr:cNvGrpSpPr/>
        </xdr:nvGrpSpPr>
        <xdr:grpSpPr>
          <a:xfrm>
            <a:off x="0" y="2517588"/>
            <a:ext cx="5416777" cy="2983380"/>
            <a:chOff x="0" y="2517588"/>
            <a:chExt cx="5416777" cy="2983380"/>
          </a:xfrm>
        </xdr:grpSpPr>
        <xdr:cxnSp macro="">
          <xdr:nvCxnSpPr>
            <xdr:cNvPr id="47" name="AutoShape 26"/>
            <xdr:cNvCxnSpPr>
              <a:cxnSpLocks noChangeShapeType="1"/>
            </xdr:cNvCxnSpPr>
          </xdr:nvCxnSpPr>
          <xdr:spPr>
            <a:xfrm>
              <a:off x="4007065" y="4024484"/>
              <a:ext cx="89252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</a:ln>
          </xdr:spPr>
        </xdr:cxnSp>
        <xdr:grpSp>
          <xdr:nvGrpSpPr>
            <xdr:cNvPr id="48" name="Group 47"/>
            <xdr:cNvGrpSpPr/>
          </xdr:nvGrpSpPr>
          <xdr:grpSpPr>
            <a:xfrm>
              <a:off x="0" y="2517588"/>
              <a:ext cx="5416777" cy="2983380"/>
              <a:chOff x="0" y="2517588"/>
              <a:chExt cx="5416777" cy="2983380"/>
            </a:xfrm>
          </xdr:grpSpPr>
          <xdr:grpSp>
            <xdr:nvGrpSpPr>
              <xdr:cNvPr id="51" name="Group 50"/>
              <xdr:cNvGrpSpPr/>
            </xdr:nvGrpSpPr>
            <xdr:grpSpPr>
              <a:xfrm>
                <a:off x="0" y="2517588"/>
                <a:ext cx="4355353" cy="2210883"/>
                <a:chOff x="0" y="0"/>
                <a:chExt cx="3478599" cy="2309495"/>
              </a:xfrm>
            </xdr:grpSpPr>
            <xdr:sp macro="" textlink="">
              <xdr:nvSpPr>
                <xdr:cNvPr id="64" name="Rectangle 63"/>
                <xdr:cNvSpPr>
                  <a:spLocks noChangeArrowheads="1"/>
                </xdr:cNvSpPr>
              </xdr:nvSpPr>
              <xdr:spPr>
                <a:xfrm>
                  <a:off x="1659890" y="0"/>
                  <a:ext cx="609600" cy="542925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Z</a:t>
                  </a: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 1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sp macro="" textlink="">
              <xdr:nvSpPr>
                <xdr:cNvPr id="65" name="Rectangle 64"/>
                <xdr:cNvSpPr>
                  <a:spLocks noChangeArrowheads="1"/>
                </xdr:cNvSpPr>
              </xdr:nvSpPr>
              <xdr:spPr>
                <a:xfrm>
                  <a:off x="180975" y="854075"/>
                  <a:ext cx="609600" cy="542925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A (3)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 2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sp macro="" textlink="">
              <xdr:nvSpPr>
                <xdr:cNvPr id="66" name="Rectangle 65"/>
                <xdr:cNvSpPr>
                  <a:spLocks noChangeArrowheads="1"/>
                </xdr:cNvSpPr>
              </xdr:nvSpPr>
              <xdr:spPr>
                <a:xfrm>
                  <a:off x="1651635" y="880745"/>
                  <a:ext cx="609600" cy="542925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B (1)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=2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cxnSp macro="">
              <xdr:nvCxnSpPr>
                <xdr:cNvPr id="67" name="AutoShape 24"/>
                <xdr:cNvCxnSpPr>
                  <a:cxnSpLocks noChangeShapeType="1"/>
                </xdr:cNvCxnSpPr>
              </xdr:nvCxnSpPr>
              <xdr:spPr>
                <a:xfrm flipV="1">
                  <a:off x="503555" y="667290"/>
                  <a:ext cx="2975044" cy="22955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cxnSp macro="">
              <xdr:nvCxnSpPr>
                <xdr:cNvPr id="68" name="AutoShape 27"/>
                <xdr:cNvCxnSpPr>
                  <a:cxnSpLocks noChangeShapeType="1"/>
                </xdr:cNvCxnSpPr>
              </xdr:nvCxnSpPr>
              <xdr:spPr>
                <a:xfrm>
                  <a:off x="1965960" y="537845"/>
                  <a:ext cx="0" cy="161925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cxnSp macro="">
              <xdr:nvCxnSpPr>
                <xdr:cNvPr id="69" name="AutoShape 28"/>
                <xdr:cNvCxnSpPr>
                  <a:cxnSpLocks noChangeShapeType="1"/>
                </xdr:cNvCxnSpPr>
              </xdr:nvCxnSpPr>
              <xdr:spPr>
                <a:xfrm>
                  <a:off x="1965960" y="718820"/>
                  <a:ext cx="0" cy="161925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cxnSp macro="">
              <xdr:nvCxnSpPr>
                <xdr:cNvPr id="70" name="AutoShape 29"/>
                <xdr:cNvCxnSpPr>
                  <a:cxnSpLocks noChangeShapeType="1"/>
                </xdr:cNvCxnSpPr>
              </xdr:nvCxnSpPr>
              <xdr:spPr>
                <a:xfrm>
                  <a:off x="511810" y="692150"/>
                  <a:ext cx="0" cy="161925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grpSp>
              <xdr:nvGrpSpPr>
                <xdr:cNvPr id="71" name="Group 70"/>
                <xdr:cNvGrpSpPr/>
              </xdr:nvGrpSpPr>
              <xdr:grpSpPr>
                <a:xfrm>
                  <a:off x="1473835" y="1433195"/>
                  <a:ext cx="1327150" cy="876300"/>
                  <a:chOff x="0" y="0"/>
                  <a:chExt cx="1327150" cy="876300"/>
                </a:xfrm>
              </xdr:grpSpPr>
              <xdr:sp macro="" textlink="">
                <xdr:nvSpPr>
                  <xdr:cNvPr id="79" name="Rectangle 78"/>
                  <xdr:cNvSpPr>
                    <a:spLocks noChangeArrowheads="1"/>
                  </xdr:cNvSpPr>
                </xdr:nvSpPr>
                <xdr:spPr>
                  <a:xfrm>
                    <a:off x="0" y="333375"/>
                    <a:ext cx="609600" cy="542925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</a:ln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K (10)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LT = 1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4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 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</xdr:txBody>
              </xdr:sp>
              <xdr:sp macro="" textlink="">
                <xdr:nvSpPr>
                  <xdr:cNvPr id="80" name="Rectangle 79"/>
                  <xdr:cNvSpPr>
                    <a:spLocks noChangeArrowheads="1"/>
                  </xdr:cNvSpPr>
                </xdr:nvSpPr>
                <xdr:spPr>
                  <a:xfrm>
                    <a:off x="717550" y="333375"/>
                    <a:ext cx="609600" cy="542925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</a:ln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 L(3)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LT = 1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4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 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</xdr:txBody>
              </xdr:sp>
              <xdr:cxnSp macro="">
                <xdr:nvCxnSpPr>
                  <xdr:cNvPr id="81" name="AutoShape 26"/>
                  <xdr:cNvCxnSpPr>
                    <a:cxnSpLocks noChangeShapeType="1"/>
                  </xdr:cNvCxnSpPr>
                </xdr:nvCxnSpPr>
                <xdr:spPr>
                  <a:xfrm>
                    <a:off x="204470" y="171450"/>
                    <a:ext cx="713740" cy="0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  <xdr:cxnSp macro="">
                <xdr:nvCxnSpPr>
                  <xdr:cNvPr id="82" name="AutoShape 31"/>
                  <xdr:cNvCxnSpPr>
                    <a:cxnSpLocks noChangeShapeType="1"/>
                  </xdr:cNvCxnSpPr>
                </xdr:nvCxnSpPr>
                <xdr:spPr>
                  <a:xfrm>
                    <a:off x="492125" y="0"/>
                    <a:ext cx="0" cy="16192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  <xdr:cxnSp macro="">
                <xdr:nvCxnSpPr>
                  <xdr:cNvPr id="83" name="AutoShape 32"/>
                  <xdr:cNvCxnSpPr>
                    <a:cxnSpLocks noChangeShapeType="1"/>
                  </xdr:cNvCxnSpPr>
                </xdr:nvCxnSpPr>
                <xdr:spPr>
                  <a:xfrm>
                    <a:off x="212725" y="179705"/>
                    <a:ext cx="0" cy="16192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  <xdr:cxnSp macro="">
                <xdr:nvCxnSpPr>
                  <xdr:cNvPr id="84" name="AutoShape 33"/>
                  <xdr:cNvCxnSpPr>
                    <a:cxnSpLocks noChangeShapeType="1"/>
                  </xdr:cNvCxnSpPr>
                </xdr:nvCxnSpPr>
                <xdr:spPr>
                  <a:xfrm>
                    <a:off x="920750" y="171450"/>
                    <a:ext cx="0" cy="16192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</xdr:grpSp>
            <xdr:grpSp>
              <xdr:nvGrpSpPr>
                <xdr:cNvPr id="72" name="Group 71"/>
                <xdr:cNvGrpSpPr/>
              </xdr:nvGrpSpPr>
              <xdr:grpSpPr>
                <a:xfrm>
                  <a:off x="0" y="1407160"/>
                  <a:ext cx="1327150" cy="876300"/>
                  <a:chOff x="0" y="0"/>
                  <a:chExt cx="1327150" cy="876300"/>
                </a:xfrm>
              </xdr:grpSpPr>
              <xdr:sp macro="" textlink="">
                <xdr:nvSpPr>
                  <xdr:cNvPr id="73" name="Rectangle 72"/>
                  <xdr:cNvSpPr>
                    <a:spLocks noChangeArrowheads="1"/>
                  </xdr:cNvSpPr>
                </xdr:nvSpPr>
                <xdr:spPr>
                  <a:xfrm>
                    <a:off x="0" y="333375"/>
                    <a:ext cx="609600" cy="542925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</a:ln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E (2)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LT = 2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4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 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</xdr:txBody>
              </xdr:sp>
              <xdr:sp macro="" textlink="">
                <xdr:nvSpPr>
                  <xdr:cNvPr id="74" name="Rectangle 73"/>
                  <xdr:cNvSpPr>
                    <a:spLocks noChangeArrowheads="1"/>
                  </xdr:cNvSpPr>
                </xdr:nvSpPr>
                <xdr:spPr>
                  <a:xfrm>
                    <a:off x="717550" y="333375"/>
                    <a:ext cx="609600" cy="542925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</a:ln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F(1)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2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LT = 2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  <a:p>
                    <a:pPr algn="ctr">
                      <a:spcAft>
                        <a:spcPts val="0"/>
                      </a:spcAft>
                    </a:pPr>
                    <a:r>
                      <a:rPr lang="en-US" sz="1400">
                        <a:effectLst/>
                        <a:latin typeface="Calibri" panose="020F0502020204030204"/>
                        <a:ea typeface="Calibri" panose="020F0502020204030204"/>
                        <a:cs typeface="Times New Roman" panose="02020603050405020304" pitchFamily="12"/>
                      </a:rPr>
                      <a:t> </a:t>
                    </a:r>
                    <a:endParaRPr lang="en-US" sz="11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endParaRPr>
                  </a:p>
                </xdr:txBody>
              </xdr:sp>
              <xdr:cxnSp macro="">
                <xdr:nvCxnSpPr>
                  <xdr:cNvPr id="75" name="AutoShape 26"/>
                  <xdr:cNvCxnSpPr>
                    <a:cxnSpLocks noChangeShapeType="1"/>
                  </xdr:cNvCxnSpPr>
                </xdr:nvCxnSpPr>
                <xdr:spPr>
                  <a:xfrm>
                    <a:off x="204470" y="171450"/>
                    <a:ext cx="713740" cy="0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  <xdr:cxnSp macro="">
                <xdr:nvCxnSpPr>
                  <xdr:cNvPr id="76" name="AutoShape 31"/>
                  <xdr:cNvCxnSpPr>
                    <a:cxnSpLocks noChangeShapeType="1"/>
                  </xdr:cNvCxnSpPr>
                </xdr:nvCxnSpPr>
                <xdr:spPr>
                  <a:xfrm>
                    <a:off x="492125" y="0"/>
                    <a:ext cx="0" cy="16192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  <xdr:cxnSp macro="">
                <xdr:nvCxnSpPr>
                  <xdr:cNvPr id="77" name="AutoShape 32"/>
                  <xdr:cNvCxnSpPr>
                    <a:cxnSpLocks noChangeShapeType="1"/>
                  </xdr:cNvCxnSpPr>
                </xdr:nvCxnSpPr>
                <xdr:spPr>
                  <a:xfrm>
                    <a:off x="212725" y="179705"/>
                    <a:ext cx="0" cy="16192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  <xdr:cxnSp macro="">
                <xdr:nvCxnSpPr>
                  <xdr:cNvPr id="78" name="AutoShape 33"/>
                  <xdr:cNvCxnSpPr>
                    <a:cxnSpLocks noChangeShapeType="1"/>
                  </xdr:cNvCxnSpPr>
                </xdr:nvCxnSpPr>
                <xdr:spPr>
                  <a:xfrm>
                    <a:off x="920750" y="171450"/>
                    <a:ext cx="0" cy="16192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</a:ln>
                </xdr:spPr>
              </xdr:cxnSp>
            </xdr:grpSp>
          </xdr:grpSp>
          <xdr:grpSp>
            <xdr:nvGrpSpPr>
              <xdr:cNvPr id="52" name="Group 51"/>
              <xdr:cNvGrpSpPr/>
            </xdr:nvGrpSpPr>
            <xdr:grpSpPr>
              <a:xfrm>
                <a:off x="3266739" y="3330204"/>
                <a:ext cx="2150038" cy="2170764"/>
                <a:chOff x="3266739" y="3330204"/>
                <a:chExt cx="2150038" cy="2170764"/>
              </a:xfrm>
            </xdr:grpSpPr>
            <xdr:sp macro="" textlink="">
              <xdr:nvSpPr>
                <xdr:cNvPr id="53" name="Rectangle 52"/>
                <xdr:cNvSpPr>
                  <a:spLocks noChangeArrowheads="1"/>
                </xdr:cNvSpPr>
              </xdr:nvSpPr>
              <xdr:spPr>
                <a:xfrm>
                  <a:off x="3972003" y="3330204"/>
                  <a:ext cx="762020" cy="522989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C(2)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 3</a:t>
                  </a: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sp macro="" textlink="">
              <xdr:nvSpPr>
                <xdr:cNvPr id="55" name="Rectangle 54"/>
                <xdr:cNvSpPr>
                  <a:spLocks noChangeArrowheads="1"/>
                </xdr:cNvSpPr>
              </xdr:nvSpPr>
              <xdr:spPr>
                <a:xfrm>
                  <a:off x="3750823" y="4178228"/>
                  <a:ext cx="762020" cy="517449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G (2)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 2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sp macro="" textlink="">
              <xdr:nvSpPr>
                <xdr:cNvPr id="56" name="Rectangle 55"/>
                <xdr:cNvSpPr>
                  <a:spLocks noChangeArrowheads="1"/>
                </xdr:cNvSpPr>
              </xdr:nvSpPr>
              <xdr:spPr>
                <a:xfrm>
                  <a:off x="4648126" y="4178228"/>
                  <a:ext cx="768651" cy="517449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H(3)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 3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cxnSp macro="">
              <xdr:nvCxnSpPr>
                <xdr:cNvPr id="57" name="AutoShape 31"/>
                <xdr:cNvCxnSpPr>
                  <a:cxnSpLocks noChangeShapeType="1"/>
                </xdr:cNvCxnSpPr>
              </xdr:nvCxnSpPr>
              <xdr:spPr>
                <a:xfrm>
                  <a:off x="4365623" y="3861371"/>
                  <a:ext cx="0" cy="153744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cxnSp macro="">
              <xdr:nvCxnSpPr>
                <xdr:cNvPr id="58" name="AutoShape 32"/>
                <xdr:cNvCxnSpPr>
                  <a:cxnSpLocks noChangeShapeType="1"/>
                </xdr:cNvCxnSpPr>
              </xdr:nvCxnSpPr>
              <xdr:spPr>
                <a:xfrm>
                  <a:off x="4017410" y="4032605"/>
                  <a:ext cx="0" cy="153744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cxnSp macro="">
              <xdr:nvCxnSpPr>
                <xdr:cNvPr id="59" name="AutoShape 33"/>
                <xdr:cNvCxnSpPr>
                  <a:cxnSpLocks noChangeShapeType="1"/>
                </xdr:cNvCxnSpPr>
              </xdr:nvCxnSpPr>
              <xdr:spPr>
                <a:xfrm>
                  <a:off x="4902776" y="4024484"/>
                  <a:ext cx="0" cy="153744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sp macro="" textlink="">
              <xdr:nvSpPr>
                <xdr:cNvPr id="60" name="Rectangle 73"/>
                <xdr:cNvSpPr>
                  <a:spLocks noChangeArrowheads="1"/>
                </xdr:cNvSpPr>
              </xdr:nvSpPr>
              <xdr:spPr>
                <a:xfrm>
                  <a:off x="3266739" y="4983667"/>
                  <a:ext cx="763270" cy="51730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K (3)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 1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sp macro="" textlink="">
              <xdr:nvSpPr>
                <xdr:cNvPr id="61" name="Rectangle 74"/>
                <xdr:cNvSpPr>
                  <a:spLocks noChangeArrowheads="1"/>
                </xdr:cNvSpPr>
              </xdr:nvSpPr>
              <xdr:spPr>
                <a:xfrm>
                  <a:off x="4169074" y="4983667"/>
                  <a:ext cx="764764" cy="51730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L(3)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LT = 1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en-US" sz="1400">
                      <a:effectLst/>
                      <a:latin typeface="Calibri" panose="020F0502020204030204"/>
                      <a:ea typeface="Calibri" panose="020F0502020204030204"/>
                      <a:cs typeface="Times New Roman" panose="02020603050405020304" pitchFamily="12"/>
                    </a:rPr>
                    <a:t> </a:t>
                  </a:r>
                  <a:endParaRPr lang="en-US" sz="1100">
                    <a:effectLst/>
                    <a:latin typeface="Calibri" panose="020F0502020204030204"/>
                    <a:ea typeface="Calibri" panose="020F0502020204030204"/>
                    <a:cs typeface="Times New Roman" panose="02020603050405020304" pitchFamily="12"/>
                  </a:endParaRPr>
                </a:p>
              </xdr:txBody>
            </xdr:sp>
            <xdr:cxnSp macro="">
              <xdr:nvCxnSpPr>
                <xdr:cNvPr id="62" name="AutoShape 26"/>
                <xdr:cNvCxnSpPr>
                  <a:cxnSpLocks noChangeShapeType="1"/>
                </xdr:cNvCxnSpPr>
              </xdr:nvCxnSpPr>
              <xdr:spPr>
                <a:xfrm>
                  <a:off x="3694729" y="4866827"/>
                  <a:ext cx="894939" cy="0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  <xdr:cxnSp macro="">
              <xdr:nvCxnSpPr>
                <xdr:cNvPr id="63" name="AutoShape 31"/>
                <xdr:cNvCxnSpPr>
                  <a:cxnSpLocks noChangeShapeType="1"/>
                </xdr:cNvCxnSpPr>
              </xdr:nvCxnSpPr>
              <xdr:spPr>
                <a:xfrm>
                  <a:off x="4120814" y="4745616"/>
                  <a:ext cx="0" cy="153596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</a:ln>
              </xdr:spPr>
            </xdr:cxnSp>
          </xdr:grpSp>
        </xdr:grpSp>
        <xdr:cxnSp macro="">
          <xdr:nvCxnSpPr>
            <xdr:cNvPr id="49" name="AutoShape 31"/>
            <xdr:cNvCxnSpPr>
              <a:cxnSpLocks noChangeShapeType="1"/>
            </xdr:cNvCxnSpPr>
          </xdr:nvCxnSpPr>
          <xdr:spPr>
            <a:xfrm>
              <a:off x="3694729" y="4866827"/>
              <a:ext cx="0" cy="1593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</a:ln>
          </xdr:spPr>
        </xdr:cxnSp>
        <xdr:cxnSp macro="">
          <xdr:nvCxnSpPr>
            <xdr:cNvPr id="50" name="AutoShape 31"/>
            <xdr:cNvCxnSpPr>
              <a:cxnSpLocks noChangeShapeType="1"/>
            </xdr:cNvCxnSpPr>
          </xdr:nvCxnSpPr>
          <xdr:spPr>
            <a:xfrm>
              <a:off x="4545853" y="4848412"/>
              <a:ext cx="0" cy="1593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</a:ln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1"/>
  <sheetViews>
    <sheetView tabSelected="1" zoomScale="85" zoomScaleNormal="150" zoomScalePageLayoutView="150" workbookViewId="0">
      <selection activeCell="A40" sqref="A40"/>
    </sheetView>
  </sheetViews>
  <sheetFormatPr defaultColWidth="10.83203125" defaultRowHeight="15.5" x14ac:dyDescent="0.35"/>
  <cols>
    <col min="1" max="1" width="27.4140625" style="2" customWidth="1"/>
    <col min="2" max="2" width="30.6640625" style="1" customWidth="1"/>
    <col min="3" max="3" width="9.6640625" style="2" customWidth="1"/>
    <col min="4" max="4" width="8.83203125" style="2" customWidth="1"/>
    <col min="5" max="5" width="8.4140625" style="3" bestFit="1" customWidth="1"/>
    <col min="6" max="6" width="6.83203125" style="2" customWidth="1"/>
    <col min="7" max="7" width="7.1640625" style="2" customWidth="1"/>
    <col min="8" max="8" width="6.33203125" style="2" customWidth="1"/>
    <col min="9" max="9" width="6.6640625" style="2" customWidth="1"/>
    <col min="10" max="16384" width="10.83203125" style="2"/>
  </cols>
  <sheetData>
    <row r="1" spans="1:2" ht="30" x14ac:dyDescent="0.6">
      <c r="A1" s="17" t="s">
        <v>0</v>
      </c>
    </row>
    <row r="3" spans="1:2" x14ac:dyDescent="0.35">
      <c r="A3" s="4" t="s">
        <v>11</v>
      </c>
    </row>
    <row r="5" spans="1:2" x14ac:dyDescent="0.35">
      <c r="A5" s="22" t="s">
        <v>12</v>
      </c>
    </row>
    <row r="6" spans="1:2" x14ac:dyDescent="0.35">
      <c r="A6" s="23" t="s">
        <v>13</v>
      </c>
    </row>
    <row r="7" spans="1:2" x14ac:dyDescent="0.35">
      <c r="A7" s="22" t="s">
        <v>14</v>
      </c>
    </row>
    <row r="8" spans="1:2" x14ac:dyDescent="0.35">
      <c r="A8" s="22" t="s">
        <v>15</v>
      </c>
    </row>
    <row r="9" spans="1:2" x14ac:dyDescent="0.35">
      <c r="A9" s="22"/>
    </row>
    <row r="10" spans="1:2" x14ac:dyDescent="0.35">
      <c r="A10" s="4" t="s">
        <v>16</v>
      </c>
    </row>
    <row r="11" spans="1:2" x14ac:dyDescent="0.35">
      <c r="A11" s="4"/>
    </row>
    <row r="12" spans="1:2" x14ac:dyDescent="0.35">
      <c r="A12" s="18" t="s">
        <v>8</v>
      </c>
    </row>
    <row r="13" spans="1:2" x14ac:dyDescent="0.35">
      <c r="A13" s="4"/>
    </row>
    <row r="14" spans="1:2" ht="20.5" x14ac:dyDescent="0.45">
      <c r="A14" s="22" t="s">
        <v>17</v>
      </c>
      <c r="B14" s="28">
        <f>1.5/(1.5+2.1)</f>
        <v>0.41666666666666663</v>
      </c>
    </row>
    <row r="15" spans="1:2" x14ac:dyDescent="0.35">
      <c r="A15" s="4"/>
    </row>
    <row r="16" spans="1:2" x14ac:dyDescent="0.35">
      <c r="A16" s="18" t="s">
        <v>18</v>
      </c>
    </row>
    <row r="18" spans="1:2" x14ac:dyDescent="0.35">
      <c r="A18" s="26" t="s">
        <v>19</v>
      </c>
      <c r="B18" s="27" t="s">
        <v>20</v>
      </c>
    </row>
    <row r="19" spans="1:2" x14ac:dyDescent="0.35">
      <c r="A19" s="24">
        <v>500</v>
      </c>
      <c r="B19" s="25">
        <v>1</v>
      </c>
    </row>
    <row r="20" spans="1:2" x14ac:dyDescent="0.35">
      <c r="A20" s="24">
        <v>600</v>
      </c>
      <c r="B20" s="25">
        <f>B19-0.1</f>
        <v>0.9</v>
      </c>
    </row>
    <row r="21" spans="1:2" x14ac:dyDescent="0.35">
      <c r="A21" s="24">
        <v>700</v>
      </c>
      <c r="B21" s="25">
        <f>B20-0.2</f>
        <v>0.7</v>
      </c>
    </row>
    <row r="22" spans="1:2" x14ac:dyDescent="0.35">
      <c r="A22" s="24">
        <v>800</v>
      </c>
      <c r="B22" s="25">
        <f>B21-0.3</f>
        <v>0.39999999999999997</v>
      </c>
    </row>
    <row r="23" spans="1:2" x14ac:dyDescent="0.35">
      <c r="A23" s="24">
        <v>900</v>
      </c>
      <c r="B23" s="25">
        <f>B22-0.3</f>
        <v>9.9999999999999978E-2</v>
      </c>
    </row>
    <row r="24" spans="1:2" x14ac:dyDescent="0.35">
      <c r="A24" s="24">
        <v>1000</v>
      </c>
      <c r="B24" s="25">
        <f>B23-0.05</f>
        <v>4.9999999999999975E-2</v>
      </c>
    </row>
    <row r="26" spans="1:2" x14ac:dyDescent="0.35">
      <c r="A26" s="22" t="s">
        <v>21</v>
      </c>
    </row>
    <row r="29" spans="1:2" x14ac:dyDescent="0.35">
      <c r="A29" s="18" t="s">
        <v>22</v>
      </c>
    </row>
    <row r="30" spans="1:2" x14ac:dyDescent="0.35">
      <c r="A30" s="22" t="s">
        <v>23</v>
      </c>
    </row>
    <row r="31" spans="1:2" x14ac:dyDescent="0.35">
      <c r="A31" s="22" t="s">
        <v>24</v>
      </c>
    </row>
    <row r="32" spans="1:2" x14ac:dyDescent="0.35">
      <c r="A32" s="29">
        <f>(500*2.1-300*1.5)*0.1+(600*2.1-200*1.5)*0.2+(700*2.1-100*1.5)*0.3+(800*2.1)*0.3+(800*2.1)*0.05+(800*2.1)*0.05</f>
        <v>1320</v>
      </c>
    </row>
    <row r="33" spans="1:2" x14ac:dyDescent="0.35">
      <c r="A33" s="18" t="s">
        <v>25</v>
      </c>
    </row>
    <row r="34" spans="1:2" x14ac:dyDescent="0.35">
      <c r="A34" s="22" t="s">
        <v>26</v>
      </c>
    </row>
    <row r="35" spans="1:2" x14ac:dyDescent="0.35">
      <c r="A35" s="22" t="s">
        <v>27</v>
      </c>
    </row>
    <row r="36" spans="1:2" x14ac:dyDescent="0.35">
      <c r="A36" s="29">
        <f>(400*0.1)+(300*0.2)+(200*0.3)+(100*0.3)</f>
        <v>190</v>
      </c>
      <c r="B36" s="21" t="s">
        <v>28</v>
      </c>
    </row>
    <row r="37" spans="1:2" x14ac:dyDescent="0.35">
      <c r="A37" s="29"/>
      <c r="B37" s="21"/>
    </row>
    <row r="38" spans="1:2" x14ac:dyDescent="0.35">
      <c r="A38" s="18" t="s">
        <v>29</v>
      </c>
      <c r="B38" s="21"/>
    </row>
    <row r="39" spans="1:2" x14ac:dyDescent="0.35">
      <c r="A39" s="18" t="s">
        <v>38</v>
      </c>
      <c r="B39" s="21"/>
    </row>
    <row r="40" spans="1:2" x14ac:dyDescent="0.35">
      <c r="A40" s="18"/>
      <c r="B40" s="21"/>
    </row>
    <row r="41" spans="1:2" x14ac:dyDescent="0.35">
      <c r="A41" s="18"/>
      <c r="B41" s="21"/>
    </row>
    <row r="42" spans="1:2" x14ac:dyDescent="0.35">
      <c r="A42" s="18"/>
      <c r="B42" s="21"/>
    </row>
    <row r="43" spans="1:2" x14ac:dyDescent="0.35">
      <c r="A43" s="18"/>
      <c r="B43" s="21"/>
    </row>
    <row r="44" spans="1:2" x14ac:dyDescent="0.35">
      <c r="A44" s="18"/>
      <c r="B44" s="21"/>
    </row>
    <row r="45" spans="1:2" x14ac:dyDescent="0.35">
      <c r="A45" s="18"/>
      <c r="B45" s="21"/>
    </row>
    <row r="46" spans="1:2" x14ac:dyDescent="0.35">
      <c r="A46" s="18"/>
      <c r="B46" s="21"/>
    </row>
    <row r="47" spans="1:2" x14ac:dyDescent="0.35">
      <c r="A47" s="18"/>
      <c r="B47" s="21"/>
    </row>
    <row r="48" spans="1:2" x14ac:dyDescent="0.35">
      <c r="A48" s="18"/>
      <c r="B48" s="21"/>
    </row>
    <row r="49" spans="1:13" x14ac:dyDescent="0.35">
      <c r="A49" s="18"/>
      <c r="B49" s="21"/>
    </row>
    <row r="50" spans="1:13" x14ac:dyDescent="0.35">
      <c r="A50" s="18"/>
      <c r="B50" s="21"/>
    </row>
    <row r="51" spans="1:13" x14ac:dyDescent="0.35">
      <c r="A51" s="18"/>
      <c r="B51" s="21"/>
    </row>
    <row r="52" spans="1:13" x14ac:dyDescent="0.35">
      <c r="A52" s="18"/>
      <c r="B52" s="21"/>
    </row>
    <row r="53" spans="1:13" x14ac:dyDescent="0.35">
      <c r="A53" s="18"/>
      <c r="B53" s="21"/>
    </row>
    <row r="54" spans="1:13" x14ac:dyDescent="0.35">
      <c r="A54" s="29"/>
      <c r="B54" s="21"/>
    </row>
    <row r="55" spans="1:13" x14ac:dyDescent="0.35">
      <c r="A55" s="29"/>
      <c r="B55" s="21"/>
    </row>
    <row r="56" spans="1:13" x14ac:dyDescent="0.35">
      <c r="A56" s="22"/>
    </row>
    <row r="58" spans="1:13" x14ac:dyDescent="0.35">
      <c r="A58" s="5"/>
      <c r="B58" s="6" t="s">
        <v>1</v>
      </c>
      <c r="C58" s="5">
        <v>1</v>
      </c>
      <c r="D58" s="5">
        <v>2</v>
      </c>
      <c r="E58" s="7">
        <v>3</v>
      </c>
      <c r="F58" s="5">
        <v>4</v>
      </c>
      <c r="G58" s="5">
        <v>5</v>
      </c>
      <c r="H58" s="5">
        <v>6</v>
      </c>
      <c r="I58" s="5">
        <v>7</v>
      </c>
      <c r="J58" s="5">
        <v>8</v>
      </c>
      <c r="K58" s="5">
        <v>9</v>
      </c>
      <c r="L58" s="5">
        <v>10</v>
      </c>
    </row>
    <row r="59" spans="1:13" x14ac:dyDescent="0.35">
      <c r="A59" s="19" t="s">
        <v>30</v>
      </c>
      <c r="B59" s="9" t="s">
        <v>2</v>
      </c>
      <c r="C59" s="8"/>
      <c r="D59" s="8"/>
      <c r="E59" s="10"/>
      <c r="F59" s="8"/>
      <c r="G59" s="8"/>
      <c r="H59" s="8"/>
      <c r="I59" s="8"/>
      <c r="J59" s="8"/>
      <c r="K59" s="8"/>
      <c r="L59" s="8">
        <v>200</v>
      </c>
    </row>
    <row r="60" spans="1:13" x14ac:dyDescent="0.35">
      <c r="A60" s="8"/>
      <c r="B60" s="9" t="s">
        <v>3</v>
      </c>
      <c r="C60" s="8"/>
      <c r="D60" s="8"/>
      <c r="E60" s="10"/>
      <c r="F60" s="8"/>
      <c r="G60" s="8"/>
      <c r="H60" s="8"/>
      <c r="I60" s="8"/>
      <c r="J60" s="8"/>
      <c r="K60" s="8"/>
      <c r="L60" s="8"/>
    </row>
    <row r="61" spans="1:13" x14ac:dyDescent="0.35">
      <c r="A61" s="8"/>
      <c r="B61" s="9" t="s">
        <v>4</v>
      </c>
      <c r="C61" s="8">
        <v>100</v>
      </c>
      <c r="D61" s="8">
        <v>100</v>
      </c>
      <c r="E61" s="8">
        <v>100</v>
      </c>
      <c r="F61" s="8">
        <v>100</v>
      </c>
      <c r="G61" s="8">
        <v>100</v>
      </c>
      <c r="H61" s="8">
        <v>100</v>
      </c>
      <c r="I61" s="8">
        <v>100</v>
      </c>
      <c r="J61" s="8">
        <v>100</v>
      </c>
      <c r="K61" s="8">
        <v>100</v>
      </c>
      <c r="L61" s="8">
        <v>100</v>
      </c>
      <c r="M61" s="2">
        <f>20</f>
        <v>20</v>
      </c>
    </row>
    <row r="62" spans="1:13" x14ac:dyDescent="0.35">
      <c r="A62" s="8"/>
      <c r="B62" s="9" t="s">
        <v>5</v>
      </c>
      <c r="C62" s="8"/>
      <c r="D62" s="8"/>
      <c r="E62" s="10"/>
      <c r="F62" s="8"/>
      <c r="G62" s="8"/>
      <c r="H62" s="8"/>
      <c r="I62" s="8"/>
      <c r="J62" s="8"/>
      <c r="K62" s="8"/>
      <c r="L62" s="8">
        <f>L59-L61+20</f>
        <v>120</v>
      </c>
    </row>
    <row r="63" spans="1:13" x14ac:dyDescent="0.35">
      <c r="A63" s="8"/>
      <c r="B63" s="9" t="s">
        <v>6</v>
      </c>
      <c r="C63" s="8"/>
      <c r="D63" s="8"/>
      <c r="E63" s="10"/>
      <c r="F63" s="8"/>
      <c r="G63" s="8"/>
      <c r="H63" s="8"/>
      <c r="I63" s="8"/>
      <c r="J63" s="8"/>
      <c r="K63" s="8"/>
      <c r="L63" s="8">
        <f>L62</f>
        <v>120</v>
      </c>
    </row>
    <row r="64" spans="1:13" x14ac:dyDescent="0.35">
      <c r="A64" s="11"/>
      <c r="B64" s="12" t="s">
        <v>7</v>
      </c>
      <c r="C64" s="11"/>
      <c r="D64" s="11"/>
      <c r="E64" s="13"/>
      <c r="F64" s="11"/>
      <c r="G64" s="11"/>
      <c r="H64" s="11"/>
      <c r="I64" s="11"/>
      <c r="J64" s="11"/>
      <c r="K64" s="11">
        <f>L63</f>
        <v>120</v>
      </c>
      <c r="L64" s="11"/>
    </row>
    <row r="65" spans="1:12" x14ac:dyDescent="0.35">
      <c r="A65" s="20"/>
      <c r="B65" s="6" t="s">
        <v>2</v>
      </c>
      <c r="C65" s="5"/>
      <c r="D65" s="5"/>
      <c r="E65" s="7"/>
      <c r="F65" s="5"/>
      <c r="G65" s="5"/>
      <c r="H65" s="5"/>
      <c r="I65" s="5"/>
      <c r="J65" s="5"/>
      <c r="K65" s="5">
        <f>K64*3</f>
        <v>360</v>
      </c>
      <c r="L65" s="5"/>
    </row>
    <row r="66" spans="1:12" x14ac:dyDescent="0.35">
      <c r="A66" s="19" t="s">
        <v>31</v>
      </c>
      <c r="B66" s="9" t="s">
        <v>3</v>
      </c>
      <c r="C66" s="8"/>
      <c r="D66" s="8"/>
      <c r="E66" s="10"/>
      <c r="F66" s="8"/>
      <c r="G66" s="8"/>
      <c r="H66" s="8"/>
      <c r="I66" s="8"/>
      <c r="J66" s="8"/>
      <c r="K66" s="8"/>
      <c r="L66" s="8"/>
    </row>
    <row r="67" spans="1:12" x14ac:dyDescent="0.35">
      <c r="A67" s="8"/>
      <c r="B67" s="9" t="s">
        <v>4</v>
      </c>
      <c r="C67" s="8">
        <v>80</v>
      </c>
      <c r="D67" s="8">
        <v>80</v>
      </c>
      <c r="E67" s="8">
        <v>80</v>
      </c>
      <c r="F67" s="8">
        <v>80</v>
      </c>
      <c r="G67" s="8">
        <v>80</v>
      </c>
      <c r="H67" s="8">
        <v>80</v>
      </c>
      <c r="I67" s="8">
        <v>80</v>
      </c>
      <c r="J67" s="8">
        <v>80</v>
      </c>
      <c r="K67" s="8">
        <v>80</v>
      </c>
      <c r="L67" s="8">
        <v>20</v>
      </c>
    </row>
    <row r="68" spans="1:12" x14ac:dyDescent="0.35">
      <c r="A68" s="8"/>
      <c r="B68" s="9" t="s">
        <v>5</v>
      </c>
      <c r="C68" s="8"/>
      <c r="D68" s="8"/>
      <c r="E68" s="10"/>
      <c r="F68" s="8"/>
      <c r="G68" s="8"/>
      <c r="H68" s="8"/>
      <c r="I68" s="8"/>
      <c r="J68" s="8"/>
      <c r="K68" s="8">
        <f>K65-K67+20</f>
        <v>300</v>
      </c>
      <c r="L68" s="8"/>
    </row>
    <row r="69" spans="1:12" x14ac:dyDescent="0.35">
      <c r="A69" s="8"/>
      <c r="B69" s="9" t="s">
        <v>6</v>
      </c>
      <c r="C69" s="8"/>
      <c r="D69" s="8"/>
      <c r="E69" s="10"/>
      <c r="F69" s="8"/>
      <c r="G69" s="8"/>
      <c r="H69" s="8"/>
      <c r="I69" s="8"/>
      <c r="J69" s="8"/>
      <c r="K69" s="8">
        <f>K68</f>
        <v>300</v>
      </c>
      <c r="L69" s="8"/>
    </row>
    <row r="70" spans="1:12" x14ac:dyDescent="0.35">
      <c r="A70" s="11"/>
      <c r="B70" s="12" t="s">
        <v>7</v>
      </c>
      <c r="C70" s="11"/>
      <c r="D70" s="11"/>
      <c r="E70" s="13"/>
      <c r="F70" s="11"/>
      <c r="G70" s="11"/>
      <c r="H70" s="11"/>
      <c r="I70" s="11">
        <f>K69</f>
        <v>300</v>
      </c>
      <c r="J70" s="11"/>
      <c r="K70" s="11"/>
      <c r="L70" s="11"/>
    </row>
    <row r="71" spans="1:12" x14ac:dyDescent="0.35">
      <c r="A71" s="5"/>
      <c r="B71" s="6" t="s">
        <v>2</v>
      </c>
      <c r="C71" s="5"/>
      <c r="D71" s="5"/>
      <c r="E71" s="7"/>
      <c r="F71" s="5"/>
      <c r="G71" s="5"/>
      <c r="H71" s="5"/>
      <c r="I71" s="5">
        <f>I70*2</f>
        <v>600</v>
      </c>
      <c r="J71" s="5"/>
      <c r="K71" s="5"/>
      <c r="L71" s="5"/>
    </row>
    <row r="72" spans="1:12" x14ac:dyDescent="0.35">
      <c r="A72" s="19"/>
      <c r="B72" s="9" t="s">
        <v>3</v>
      </c>
      <c r="C72" s="8"/>
      <c r="D72" s="8"/>
      <c r="E72" s="10"/>
      <c r="F72" s="8"/>
      <c r="G72" s="8"/>
      <c r="H72" s="8"/>
      <c r="I72" s="8"/>
      <c r="J72" s="8"/>
      <c r="K72" s="8"/>
      <c r="L72" s="8"/>
    </row>
    <row r="73" spans="1:12" x14ac:dyDescent="0.35">
      <c r="A73" s="19" t="s">
        <v>10</v>
      </c>
      <c r="B73" s="9" t="s">
        <v>4</v>
      </c>
      <c r="C73" s="8">
        <v>200</v>
      </c>
      <c r="D73" s="8">
        <v>200</v>
      </c>
      <c r="E73" s="8">
        <v>200</v>
      </c>
      <c r="F73" s="8">
        <v>200</v>
      </c>
      <c r="G73" s="8">
        <v>200</v>
      </c>
      <c r="H73" s="8">
        <v>200</v>
      </c>
      <c r="I73" s="8">
        <v>200</v>
      </c>
      <c r="J73" s="8">
        <v>50</v>
      </c>
      <c r="K73" s="8"/>
      <c r="L73" s="8"/>
    </row>
    <row r="74" spans="1:12" x14ac:dyDescent="0.35">
      <c r="A74" s="8"/>
      <c r="B74" s="9" t="s">
        <v>5</v>
      </c>
      <c r="C74" s="8"/>
      <c r="D74" s="8"/>
      <c r="E74" s="10"/>
      <c r="F74" s="8"/>
      <c r="G74" s="8"/>
      <c r="H74" s="8"/>
      <c r="I74" s="8">
        <f>I71-I73+50</f>
        <v>450</v>
      </c>
      <c r="J74" s="8"/>
      <c r="K74" s="8"/>
      <c r="L74" s="8"/>
    </row>
    <row r="75" spans="1:12" x14ac:dyDescent="0.35">
      <c r="A75" s="8"/>
      <c r="B75" s="9" t="s">
        <v>6</v>
      </c>
      <c r="C75" s="8"/>
      <c r="D75" s="8"/>
      <c r="E75" s="10"/>
      <c r="F75" s="8"/>
      <c r="G75" s="8"/>
      <c r="H75" s="8"/>
      <c r="I75" s="8">
        <f>I74</f>
        <v>450</v>
      </c>
      <c r="J75" s="8"/>
      <c r="K75" s="8"/>
      <c r="L75" s="8"/>
    </row>
    <row r="76" spans="1:12" x14ac:dyDescent="0.35">
      <c r="A76" s="11"/>
      <c r="B76" s="12" t="s">
        <v>7</v>
      </c>
      <c r="C76" s="11"/>
      <c r="D76" s="11"/>
      <c r="E76" s="13"/>
      <c r="F76" s="11"/>
      <c r="G76" s="11">
        <f>I75</f>
        <v>450</v>
      </c>
      <c r="H76" s="11"/>
      <c r="I76" s="11"/>
      <c r="J76" s="11"/>
      <c r="K76" s="11"/>
      <c r="L76" s="11"/>
    </row>
    <row r="77" spans="1:12" x14ac:dyDescent="0.35">
      <c r="A77" s="5"/>
      <c r="B77" s="6" t="s">
        <v>2</v>
      </c>
      <c r="C77" s="5"/>
      <c r="D77" s="5"/>
      <c r="E77" s="7"/>
      <c r="F77" s="5"/>
      <c r="G77" s="5"/>
      <c r="H77" s="5"/>
      <c r="I77" s="5">
        <f>I70</f>
        <v>300</v>
      </c>
      <c r="J77" s="5"/>
      <c r="K77" s="5"/>
      <c r="L77" s="5"/>
    </row>
    <row r="78" spans="1:12" x14ac:dyDescent="0.35">
      <c r="A78" s="19"/>
      <c r="B78" s="9" t="s">
        <v>3</v>
      </c>
      <c r="C78" s="8"/>
      <c r="D78" s="8"/>
      <c r="E78" s="10"/>
      <c r="F78" s="8"/>
      <c r="G78" s="8"/>
      <c r="H78" s="8"/>
      <c r="I78" s="8"/>
      <c r="J78" s="8"/>
      <c r="K78" s="8"/>
      <c r="L78" s="8"/>
    </row>
    <row r="79" spans="1:12" x14ac:dyDescent="0.35">
      <c r="A79" s="19" t="s">
        <v>32</v>
      </c>
      <c r="B79" s="9" t="s">
        <v>4</v>
      </c>
      <c r="C79" s="8">
        <v>200</v>
      </c>
      <c r="D79" s="8">
        <v>200</v>
      </c>
      <c r="E79" s="8">
        <v>200</v>
      </c>
      <c r="F79" s="8">
        <v>200</v>
      </c>
      <c r="G79" s="8">
        <v>200</v>
      </c>
      <c r="H79" s="8">
        <v>200</v>
      </c>
      <c r="I79" s="8">
        <v>200</v>
      </c>
      <c r="J79" s="8">
        <f>50</f>
        <v>50</v>
      </c>
      <c r="K79" s="8"/>
      <c r="L79" s="8"/>
    </row>
    <row r="80" spans="1:12" x14ac:dyDescent="0.35">
      <c r="A80" s="8"/>
      <c r="B80" s="9" t="s">
        <v>5</v>
      </c>
      <c r="C80" s="8"/>
      <c r="D80" s="8"/>
      <c r="E80" s="10"/>
      <c r="F80" s="8"/>
      <c r="G80" s="8"/>
      <c r="H80" s="8"/>
      <c r="I80" s="8">
        <f>I77-I79+50</f>
        <v>150</v>
      </c>
      <c r="J80" s="8"/>
      <c r="K80" s="8"/>
      <c r="L80" s="8"/>
    </row>
    <row r="81" spans="1:12" x14ac:dyDescent="0.35">
      <c r="A81" s="8"/>
      <c r="B81" s="9" t="s">
        <v>6</v>
      </c>
      <c r="C81" s="8"/>
      <c r="D81" s="8"/>
      <c r="E81" s="10"/>
      <c r="F81" s="8"/>
      <c r="G81" s="8"/>
      <c r="H81" s="8"/>
      <c r="I81" s="8">
        <f>I80</f>
        <v>150</v>
      </c>
      <c r="J81" s="8"/>
      <c r="K81" s="8"/>
      <c r="L81" s="8"/>
    </row>
    <row r="82" spans="1:12" x14ac:dyDescent="0.35">
      <c r="A82" s="11"/>
      <c r="B82" s="12" t="s">
        <v>7</v>
      </c>
      <c r="C82" s="11"/>
      <c r="D82" s="13"/>
      <c r="E82" s="13"/>
      <c r="F82" s="11"/>
      <c r="G82" s="11">
        <f>I81</f>
        <v>150</v>
      </c>
      <c r="H82" s="11"/>
      <c r="I82" s="11"/>
      <c r="J82" s="11"/>
      <c r="K82" s="11"/>
      <c r="L82" s="11"/>
    </row>
    <row r="83" spans="1:12" x14ac:dyDescent="0.35">
      <c r="A83" s="5"/>
      <c r="B83" s="6" t="s">
        <v>2</v>
      </c>
      <c r="C83" s="5"/>
      <c r="D83" s="5"/>
      <c r="E83" s="7"/>
      <c r="F83" s="5"/>
      <c r="G83" s="5"/>
      <c r="H83" s="5"/>
      <c r="I83" s="5"/>
      <c r="J83" s="5"/>
      <c r="K83" s="5">
        <f>K64</f>
        <v>120</v>
      </c>
      <c r="L83" s="5"/>
    </row>
    <row r="84" spans="1:12" x14ac:dyDescent="0.35">
      <c r="A84" s="19" t="s">
        <v>33</v>
      </c>
      <c r="B84" s="9" t="s">
        <v>3</v>
      </c>
      <c r="C84" s="8"/>
      <c r="D84" s="8"/>
      <c r="E84" s="10"/>
      <c r="F84" s="8"/>
      <c r="G84" s="8"/>
      <c r="H84" s="8"/>
      <c r="I84" s="8"/>
      <c r="J84" s="8"/>
      <c r="K84" s="8"/>
      <c r="L84" s="8"/>
    </row>
    <row r="85" spans="1:12" x14ac:dyDescent="0.35">
      <c r="A85" s="8"/>
      <c r="B85" s="9" t="s">
        <v>4</v>
      </c>
      <c r="C85" s="8">
        <v>150</v>
      </c>
      <c r="D85" s="8">
        <v>150</v>
      </c>
      <c r="E85" s="8">
        <v>150</v>
      </c>
      <c r="F85" s="8">
        <v>150</v>
      </c>
      <c r="G85" s="8">
        <v>150</v>
      </c>
      <c r="H85" s="8">
        <v>150</v>
      </c>
      <c r="I85" s="8">
        <v>150</v>
      </c>
      <c r="J85" s="8">
        <v>150</v>
      </c>
      <c r="K85" s="8">
        <v>150</v>
      </c>
      <c r="L85" s="8">
        <f>K85-K83</f>
        <v>30</v>
      </c>
    </row>
    <row r="86" spans="1:12" x14ac:dyDescent="0.35">
      <c r="A86" s="8"/>
      <c r="B86" s="9" t="s">
        <v>5</v>
      </c>
      <c r="C86" s="8"/>
      <c r="D86" s="8"/>
      <c r="E86" s="10"/>
      <c r="F86" s="8"/>
      <c r="G86" s="8"/>
      <c r="H86" s="8"/>
      <c r="I86" s="8"/>
      <c r="J86" s="8"/>
      <c r="K86" s="8">
        <f>0</f>
        <v>0</v>
      </c>
      <c r="L86" s="8"/>
    </row>
    <row r="87" spans="1:12" x14ac:dyDescent="0.35">
      <c r="A87" s="8"/>
      <c r="B87" s="9" t="s">
        <v>6</v>
      </c>
      <c r="C87" s="8"/>
      <c r="D87" s="8"/>
      <c r="E87" s="10"/>
      <c r="F87" s="8"/>
      <c r="G87" s="8"/>
      <c r="H87" s="8"/>
      <c r="I87" s="8"/>
      <c r="J87" s="8"/>
      <c r="K87" s="8">
        <v>0</v>
      </c>
      <c r="L87" s="8"/>
    </row>
    <row r="88" spans="1:12" x14ac:dyDescent="0.35">
      <c r="A88" s="11"/>
      <c r="B88" s="12" t="s">
        <v>7</v>
      </c>
      <c r="C88" s="11"/>
      <c r="D88" s="13"/>
      <c r="E88" s="13"/>
      <c r="F88" s="11"/>
      <c r="G88" s="11"/>
      <c r="H88" s="11"/>
      <c r="I88" s="11"/>
      <c r="J88" s="11"/>
      <c r="K88" s="11"/>
      <c r="L88" s="11"/>
    </row>
    <row r="89" spans="1:12" x14ac:dyDescent="0.35">
      <c r="A89" s="5"/>
      <c r="B89" s="14" t="s">
        <v>2</v>
      </c>
      <c r="C89" s="5"/>
      <c r="D89" s="5"/>
      <c r="E89" s="7"/>
      <c r="F89" s="5"/>
      <c r="G89" s="5"/>
      <c r="H89" s="5"/>
      <c r="I89" s="5"/>
      <c r="J89" s="5"/>
      <c r="K89" s="5">
        <f>K64*2</f>
        <v>240</v>
      </c>
      <c r="L89" s="5"/>
    </row>
    <row r="90" spans="1:12" x14ac:dyDescent="0.35">
      <c r="A90" s="19" t="s">
        <v>9</v>
      </c>
      <c r="B90" s="15" t="s">
        <v>3</v>
      </c>
      <c r="C90" s="8"/>
      <c r="D90" s="8"/>
      <c r="E90" s="10"/>
      <c r="F90" s="8"/>
      <c r="G90" s="8"/>
      <c r="H90" s="8"/>
      <c r="I90" s="8"/>
      <c r="J90" s="8"/>
      <c r="K90" s="8"/>
      <c r="L90" s="8"/>
    </row>
    <row r="91" spans="1:12" x14ac:dyDescent="0.35">
      <c r="A91" s="8"/>
      <c r="B91" s="15" t="s">
        <v>4</v>
      </c>
      <c r="C91" s="8">
        <v>160</v>
      </c>
      <c r="D91" s="8">
        <v>160</v>
      </c>
      <c r="E91" s="8">
        <v>160</v>
      </c>
      <c r="F91" s="8">
        <v>160</v>
      </c>
      <c r="G91" s="8">
        <v>160</v>
      </c>
      <c r="H91" s="8">
        <v>160</v>
      </c>
      <c r="I91" s="8">
        <v>160</v>
      </c>
      <c r="J91" s="8">
        <v>160</v>
      </c>
      <c r="K91" s="8">
        <v>160</v>
      </c>
      <c r="L91" s="8">
        <f>30</f>
        <v>30</v>
      </c>
    </row>
    <row r="92" spans="1:12" x14ac:dyDescent="0.35">
      <c r="A92" s="8"/>
      <c r="B92" s="15" t="s">
        <v>5</v>
      </c>
      <c r="C92" s="8"/>
      <c r="D92" s="8"/>
      <c r="E92" s="10"/>
      <c r="F92" s="8"/>
      <c r="G92" s="8"/>
      <c r="H92" s="8"/>
      <c r="I92" s="8"/>
      <c r="J92" s="8"/>
      <c r="K92" s="8">
        <f>K89-K91+30</f>
        <v>110</v>
      </c>
      <c r="L92" s="8"/>
    </row>
    <row r="93" spans="1:12" x14ac:dyDescent="0.35">
      <c r="A93" s="8"/>
      <c r="B93" s="15" t="s">
        <v>6</v>
      </c>
      <c r="C93" s="8"/>
      <c r="D93" s="8"/>
      <c r="E93" s="10"/>
      <c r="F93" s="8"/>
      <c r="G93" s="8"/>
      <c r="H93" s="8"/>
      <c r="I93" s="8"/>
      <c r="J93" s="8"/>
      <c r="K93" s="8">
        <f>K92</f>
        <v>110</v>
      </c>
      <c r="L93" s="8"/>
    </row>
    <row r="94" spans="1:12" x14ac:dyDescent="0.35">
      <c r="A94" s="11"/>
      <c r="B94" s="16" t="s">
        <v>7</v>
      </c>
      <c r="C94" s="11"/>
      <c r="D94" s="13"/>
      <c r="E94" s="13"/>
      <c r="F94" s="11"/>
      <c r="G94" s="11"/>
      <c r="H94" s="11">
        <f>K93</f>
        <v>110</v>
      </c>
      <c r="I94" s="11"/>
      <c r="J94" s="11"/>
      <c r="K94" s="11"/>
      <c r="L94" s="11"/>
    </row>
    <row r="95" spans="1:12" x14ac:dyDescent="0.35">
      <c r="A95" s="5"/>
      <c r="B95" s="14" t="s">
        <v>2</v>
      </c>
      <c r="C95" s="5"/>
      <c r="D95" s="5"/>
      <c r="E95" s="7"/>
      <c r="F95" s="5"/>
      <c r="G95" s="5"/>
      <c r="H95" s="5">
        <f>H94*2</f>
        <v>220</v>
      </c>
      <c r="I95" s="5"/>
      <c r="J95" s="5"/>
      <c r="K95" s="5"/>
      <c r="L95" s="5"/>
    </row>
    <row r="96" spans="1:12" x14ac:dyDescent="0.35">
      <c r="A96" s="19" t="s">
        <v>34</v>
      </c>
      <c r="B96" s="15" t="s">
        <v>3</v>
      </c>
      <c r="C96" s="8"/>
      <c r="D96" s="8"/>
      <c r="E96" s="10"/>
      <c r="F96" s="8"/>
      <c r="G96" s="8"/>
      <c r="H96" s="8"/>
      <c r="I96" s="8"/>
      <c r="J96" s="8"/>
      <c r="K96" s="8"/>
      <c r="L96" s="8"/>
    </row>
    <row r="97" spans="1:12" x14ac:dyDescent="0.35">
      <c r="A97" s="8"/>
      <c r="B97" s="15" t="s">
        <v>4</v>
      </c>
      <c r="C97" s="8">
        <v>120</v>
      </c>
      <c r="D97" s="8">
        <v>120</v>
      </c>
      <c r="E97" s="8">
        <v>120</v>
      </c>
      <c r="F97" s="8">
        <v>120</v>
      </c>
      <c r="G97" s="8">
        <v>120</v>
      </c>
      <c r="H97" s="8">
        <v>120</v>
      </c>
      <c r="I97" s="8"/>
      <c r="J97" s="8"/>
      <c r="K97" s="8"/>
      <c r="L97" s="8"/>
    </row>
    <row r="98" spans="1:12" x14ac:dyDescent="0.35">
      <c r="A98" s="8"/>
      <c r="B98" s="15" t="s">
        <v>5</v>
      </c>
      <c r="C98" s="8"/>
      <c r="D98" s="8"/>
      <c r="E98" s="10"/>
      <c r="F98" s="8"/>
      <c r="G98" s="8"/>
      <c r="H98" s="8">
        <f>H95-H97</f>
        <v>100</v>
      </c>
      <c r="I98" s="8"/>
      <c r="J98" s="8"/>
      <c r="K98" s="8"/>
      <c r="L98" s="8"/>
    </row>
    <row r="99" spans="1:12" x14ac:dyDescent="0.35">
      <c r="A99" s="8"/>
      <c r="B99" s="15" t="s">
        <v>6</v>
      </c>
      <c r="C99" s="8"/>
      <c r="D99" s="8"/>
      <c r="E99" s="10"/>
      <c r="F99" s="8"/>
      <c r="G99" s="8"/>
      <c r="H99" s="8">
        <f>H98</f>
        <v>100</v>
      </c>
      <c r="I99" s="8"/>
      <c r="J99" s="8"/>
      <c r="K99" s="8"/>
      <c r="L99" s="8"/>
    </row>
    <row r="100" spans="1:12" x14ac:dyDescent="0.35">
      <c r="A100" s="11"/>
      <c r="B100" s="16" t="s">
        <v>7</v>
      </c>
      <c r="C100" s="11"/>
      <c r="D100" s="13"/>
      <c r="E100" s="13"/>
      <c r="F100" s="11">
        <f>H99</f>
        <v>100</v>
      </c>
      <c r="G100" s="11"/>
      <c r="H100" s="11"/>
      <c r="I100" s="11"/>
      <c r="J100" s="11"/>
      <c r="K100" s="11"/>
      <c r="L100" s="11"/>
    </row>
    <row r="101" spans="1:12" x14ac:dyDescent="0.35">
      <c r="A101" s="5"/>
      <c r="B101" s="14" t="s">
        <v>2</v>
      </c>
      <c r="C101" s="5"/>
      <c r="D101" s="5"/>
      <c r="E101" s="7"/>
      <c r="F101" s="5"/>
      <c r="G101" s="5"/>
      <c r="H101" s="5">
        <f>H94*3</f>
        <v>330</v>
      </c>
      <c r="I101" s="5"/>
      <c r="J101" s="5"/>
      <c r="K101" s="5"/>
      <c r="L101" s="5"/>
    </row>
    <row r="102" spans="1:12" x14ac:dyDescent="0.35">
      <c r="A102" s="19" t="s">
        <v>35</v>
      </c>
      <c r="B102" s="15" t="s">
        <v>3</v>
      </c>
      <c r="C102" s="8"/>
      <c r="D102" s="8"/>
      <c r="E102" s="10"/>
      <c r="F102" s="8"/>
      <c r="G102" s="8"/>
      <c r="H102" s="8"/>
      <c r="I102" s="8"/>
      <c r="J102" s="8"/>
      <c r="K102" s="8"/>
      <c r="L102" s="8"/>
    </row>
    <row r="103" spans="1:12" x14ac:dyDescent="0.35">
      <c r="A103" s="8"/>
      <c r="B103" s="15" t="s">
        <v>4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35">
      <c r="A104" s="8"/>
      <c r="B104" s="15" t="s">
        <v>5</v>
      </c>
      <c r="C104" s="8"/>
      <c r="D104" s="8"/>
      <c r="E104" s="10"/>
      <c r="F104" s="8"/>
      <c r="G104" s="8"/>
      <c r="H104" s="8">
        <f>H101</f>
        <v>330</v>
      </c>
      <c r="I104" s="8"/>
      <c r="J104" s="8"/>
      <c r="K104" s="8"/>
      <c r="L104" s="8"/>
    </row>
    <row r="105" spans="1:12" x14ac:dyDescent="0.35">
      <c r="A105" s="8"/>
      <c r="B105" s="15" t="s">
        <v>6</v>
      </c>
      <c r="C105" s="8"/>
      <c r="D105" s="8"/>
      <c r="E105" s="10"/>
      <c r="F105" s="8"/>
      <c r="G105" s="8"/>
      <c r="H105" s="8">
        <f>H104</f>
        <v>330</v>
      </c>
      <c r="I105" s="8"/>
      <c r="J105" s="8"/>
      <c r="K105" s="8"/>
      <c r="L105" s="8"/>
    </row>
    <row r="106" spans="1:12" x14ac:dyDescent="0.35">
      <c r="A106" s="11"/>
      <c r="B106" s="16" t="s">
        <v>7</v>
      </c>
      <c r="C106" s="11"/>
      <c r="D106" s="13"/>
      <c r="E106" s="13">
        <f>H105</f>
        <v>330</v>
      </c>
      <c r="F106" s="11"/>
      <c r="G106" s="11"/>
      <c r="H106" s="11"/>
      <c r="I106" s="11"/>
      <c r="J106" s="11"/>
      <c r="K106" s="11"/>
      <c r="L106" s="11"/>
    </row>
    <row r="107" spans="1:12" x14ac:dyDescent="0.35">
      <c r="A107" s="5"/>
      <c r="B107" s="14" t="s">
        <v>2</v>
      </c>
      <c r="C107" s="5"/>
      <c r="D107" s="5"/>
      <c r="E107" s="7"/>
      <c r="F107" s="5">
        <f>F100*3</f>
        <v>300</v>
      </c>
      <c r="G107" s="5"/>
      <c r="H107" s="5"/>
      <c r="I107" s="5"/>
      <c r="J107" s="5"/>
      <c r="K107" s="5"/>
      <c r="L107" s="5"/>
    </row>
    <row r="108" spans="1:12" x14ac:dyDescent="0.35">
      <c r="A108" s="19" t="s">
        <v>36</v>
      </c>
      <c r="B108" s="15" t="s">
        <v>3</v>
      </c>
      <c r="C108" s="8"/>
      <c r="D108" s="8"/>
      <c r="E108" s="10"/>
      <c r="F108" s="8"/>
      <c r="G108" s="8"/>
      <c r="H108" s="8"/>
      <c r="I108" s="8"/>
      <c r="J108" s="8"/>
      <c r="K108" s="8"/>
      <c r="L108" s="8"/>
    </row>
    <row r="109" spans="1:12" x14ac:dyDescent="0.35">
      <c r="A109" s="8"/>
      <c r="B109" s="15" t="s">
        <v>4</v>
      </c>
      <c r="C109" s="8">
        <v>80</v>
      </c>
      <c r="D109" s="8">
        <v>80</v>
      </c>
      <c r="E109" s="8">
        <v>80</v>
      </c>
      <c r="F109" s="8">
        <v>80</v>
      </c>
      <c r="G109" s="8"/>
      <c r="H109" s="8"/>
      <c r="I109" s="8"/>
      <c r="J109" s="8"/>
      <c r="K109" s="8"/>
      <c r="L109" s="8"/>
    </row>
    <row r="110" spans="1:12" x14ac:dyDescent="0.35">
      <c r="A110" s="8"/>
      <c r="B110" s="15" t="s">
        <v>5</v>
      </c>
      <c r="C110" s="8"/>
      <c r="D110" s="8"/>
      <c r="E110" s="10"/>
      <c r="F110" s="8">
        <f>F107-F109</f>
        <v>220</v>
      </c>
      <c r="G110" s="8"/>
      <c r="H110" s="8"/>
      <c r="I110" s="8"/>
      <c r="J110" s="8"/>
      <c r="K110" s="8"/>
      <c r="L110" s="8"/>
    </row>
    <row r="111" spans="1:12" x14ac:dyDescent="0.35">
      <c r="A111" s="8"/>
      <c r="B111" s="15" t="s">
        <v>6</v>
      </c>
      <c r="C111" s="8"/>
      <c r="D111" s="8"/>
      <c r="E111" s="10"/>
      <c r="F111" s="8">
        <f>F110</f>
        <v>220</v>
      </c>
      <c r="G111" s="8"/>
      <c r="H111" s="8"/>
      <c r="I111" s="8"/>
      <c r="J111" s="8"/>
      <c r="K111" s="8"/>
      <c r="L111" s="8"/>
    </row>
    <row r="112" spans="1:12" x14ac:dyDescent="0.35">
      <c r="A112" s="11"/>
      <c r="B112" s="16" t="s">
        <v>7</v>
      </c>
      <c r="C112" s="11"/>
      <c r="D112" s="13"/>
      <c r="E112" s="13">
        <f>F111</f>
        <v>220</v>
      </c>
      <c r="F112" s="11"/>
      <c r="G112" s="11"/>
      <c r="H112" s="11"/>
      <c r="I112" s="11"/>
      <c r="J112" s="11"/>
      <c r="K112" s="11"/>
      <c r="L112" s="11"/>
    </row>
    <row r="113" spans="1:12" x14ac:dyDescent="0.35">
      <c r="A113" s="5"/>
      <c r="B113" s="14" t="s">
        <v>2</v>
      </c>
      <c r="C113" s="5"/>
      <c r="D113" s="5"/>
      <c r="E113" s="7"/>
      <c r="F113" s="5">
        <f>F100*3</f>
        <v>300</v>
      </c>
      <c r="G113" s="5"/>
      <c r="H113" s="5"/>
      <c r="I113" s="5"/>
      <c r="J113" s="5"/>
      <c r="K113" s="5"/>
      <c r="L113" s="5"/>
    </row>
    <row r="114" spans="1:12" x14ac:dyDescent="0.35">
      <c r="A114" s="19" t="s">
        <v>37</v>
      </c>
      <c r="B114" s="15" t="s">
        <v>3</v>
      </c>
      <c r="C114" s="8"/>
      <c r="D114" s="8"/>
      <c r="E114" s="10"/>
      <c r="F114" s="8"/>
      <c r="G114" s="8"/>
      <c r="H114" s="8"/>
      <c r="I114" s="8"/>
      <c r="J114" s="8"/>
      <c r="K114" s="8"/>
      <c r="L114" s="8"/>
    </row>
    <row r="115" spans="1:12" x14ac:dyDescent="0.35">
      <c r="A115" s="8"/>
      <c r="B115" s="15" t="s">
        <v>4</v>
      </c>
      <c r="C115" s="8">
        <v>150</v>
      </c>
      <c r="D115" s="8">
        <v>150</v>
      </c>
      <c r="E115" s="8">
        <v>150</v>
      </c>
      <c r="F115" s="8">
        <v>150</v>
      </c>
      <c r="G115" s="8"/>
      <c r="H115" s="8"/>
      <c r="I115" s="8"/>
      <c r="J115" s="8"/>
      <c r="K115" s="8"/>
      <c r="L115" s="8"/>
    </row>
    <row r="116" spans="1:12" x14ac:dyDescent="0.35">
      <c r="A116" s="8"/>
      <c r="B116" s="15" t="s">
        <v>5</v>
      </c>
      <c r="C116" s="8"/>
      <c r="D116" s="8"/>
      <c r="E116" s="10"/>
      <c r="F116" s="8">
        <f>F113-F115</f>
        <v>150</v>
      </c>
      <c r="G116" s="8"/>
      <c r="H116" s="8"/>
      <c r="I116" s="8"/>
      <c r="J116" s="8"/>
      <c r="K116" s="8"/>
      <c r="L116" s="8"/>
    </row>
    <row r="117" spans="1:12" x14ac:dyDescent="0.35">
      <c r="A117" s="8"/>
      <c r="B117" s="15" t="s">
        <v>6</v>
      </c>
      <c r="C117" s="8"/>
      <c r="D117" s="8"/>
      <c r="E117" s="10"/>
      <c r="F117" s="8">
        <f>F116</f>
        <v>150</v>
      </c>
      <c r="G117" s="8"/>
      <c r="H117" s="8"/>
      <c r="I117" s="8"/>
      <c r="J117" s="8"/>
      <c r="K117" s="8"/>
      <c r="L117" s="8"/>
    </row>
    <row r="118" spans="1:12" x14ac:dyDescent="0.35">
      <c r="A118" s="11"/>
      <c r="B118" s="16" t="s">
        <v>7</v>
      </c>
      <c r="C118" s="11"/>
      <c r="D118" s="13"/>
      <c r="E118" s="13">
        <f>F117</f>
        <v>150</v>
      </c>
      <c r="F118" s="11"/>
      <c r="G118" s="11"/>
      <c r="H118" s="11"/>
      <c r="I118" s="11"/>
      <c r="J118" s="11"/>
      <c r="K118" s="11"/>
      <c r="L118" s="11"/>
    </row>
    <row r="119" spans="1:12" x14ac:dyDescent="0.35">
      <c r="B119" s="2"/>
      <c r="E119" s="2"/>
    </row>
    <row r="120" spans="1:12" x14ac:dyDescent="0.35">
      <c r="A120" s="22"/>
      <c r="B120" s="2"/>
      <c r="E120" s="2"/>
    </row>
    <row r="121" spans="1:12" x14ac:dyDescent="0.35">
      <c r="B121" s="2"/>
      <c r="E121" s="2"/>
    </row>
  </sheetData>
  <pageMargins left="0.75" right="0.75" top="1" bottom="1" header="0.5" footer="0.5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47" r:id="rId4">
          <objectPr defaultSize="0" r:id="rId5">
            <anchor moveWithCells="1" sizeWithCells="1">
              <from>
                <xdr:col>0</xdr:col>
                <xdr:colOff>304800</xdr:colOff>
                <xdr:row>0</xdr:row>
                <xdr:rowOff>95250</xdr:rowOff>
              </from>
              <to>
                <xdr:col>1</xdr:col>
                <xdr:colOff>1257300</xdr:colOff>
                <xdr:row>2</xdr:row>
                <xdr:rowOff>171450</xdr:rowOff>
              </to>
            </anchor>
          </objectPr>
        </oleObject>
      </mc:Choice>
      <mc:Fallback>
        <oleObject progId="Equation.3" shapeId="104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NGUYEN VU VU</dc:creator>
  <cp:lastModifiedBy>DELL</cp:lastModifiedBy>
  <dcterms:created xsi:type="dcterms:W3CDTF">2015-06-12T13:36:57Z</dcterms:created>
  <dcterms:modified xsi:type="dcterms:W3CDTF">2020-07-21T08:23:31Z</dcterms:modified>
</cp:coreProperties>
</file>